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yclone Design" sheetId="1" r:id="rId1"/>
    <sheet name="Cyclone Demo" sheetId="2" r:id="rId2"/>
    <sheet name="Cyclone Construction" sheetId="3" r:id="rId3"/>
    <sheet name="Tools-Instruction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<sst xmlns="http://schemas.openxmlformats.org/spreadsheetml/2006/main" count="35" uniqueCount="33">
  <si>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Top Diameter</t>
  </si>
  <si>
    <t>Bottom Diameter</t>
  </si>
  <si>
    <t>Circumference</t>
  </si>
  <si>
    <t>First</t>
  </si>
  <si>
    <t>Second</t>
  </si>
  <si>
    <t>From Start</t>
  </si>
  <si>
    <t>Side Length</t>
  </si>
  <si>
    <t>Start &amp; Angle</t>
  </si>
  <si>
    <t>Multiply</t>
  </si>
  <si>
    <t>Cyclone Shape in Inches</t>
  </si>
  <si>
    <t>Inches</t>
  </si>
  <si>
    <t>Input Data in Orange area Only</t>
  </si>
  <si>
    <t>Angle</t>
  </si>
  <si>
    <t>Add</t>
  </si>
  <si>
    <t>3/8"</t>
  </si>
  <si>
    <t>Cut on Red Line</t>
  </si>
  <si>
    <t>Fold on Blue Line</t>
  </si>
  <si>
    <t>Depth to second Can Hole</t>
  </si>
  <si>
    <t>Diameter of second Can hole is inches</t>
  </si>
  <si>
    <t>Diameters</t>
  </si>
  <si>
    <t>Top</t>
  </si>
  <si>
    <t>Bottom</t>
  </si>
  <si>
    <t>Can Length</t>
  </si>
  <si>
    <t>Hole Diameter</t>
  </si>
  <si>
    <t xml:space="preserve"> Fold 3/8" back on sides</t>
  </si>
  <si>
    <t xml:space="preserve"> Hammer it down</t>
  </si>
  <si>
    <t>Airflow</t>
  </si>
  <si>
    <t>Fold</t>
  </si>
  <si>
    <t xml:space="preserve">Top Can Length           </t>
  </si>
  <si>
    <t xml:space="preserve"> Funnel will touch can at this point</t>
  </si>
  <si>
    <t xml:space="preserve">  Inches</t>
  </si>
  <si>
    <t>Top Can</t>
  </si>
  <si>
    <t>Bottom Can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</si>
</sst>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" fillId="3" borderId="3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/>
      <protection/>
    </xf>
    <xf numFmtId="164" fontId="1" fillId="4" borderId="4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1" fillId="4" borderId="5" xfId="0" applyNumberFormat="1" applyFont="1" applyFill="1" applyBorder="1" applyAlignment="1" applyProtection="1">
      <alignment horizontal="center"/>
      <protection/>
    </xf>
    <xf numFmtId="2" fontId="1" fillId="4" borderId="6" xfId="0" applyNumberFormat="1" applyFont="1" applyFill="1" applyBorder="1" applyAlignment="1" applyProtection="1">
      <alignment horizontal="center"/>
      <protection/>
    </xf>
    <xf numFmtId="164" fontId="1" fillId="4" borderId="7" xfId="0" applyNumberFormat="1" applyFont="1" applyFill="1" applyBorder="1" applyAlignment="1" applyProtection="1">
      <alignment horizontal="center"/>
      <protection/>
    </xf>
    <xf numFmtId="164" fontId="1" fillId="4" borderId="8" xfId="0" applyNumberFormat="1" applyFont="1" applyFill="1" applyBorder="1" applyAlignment="1" applyProtection="1">
      <alignment horizontal="center"/>
      <protection/>
    </xf>
    <xf numFmtId="2" fontId="1" fillId="4" borderId="9" xfId="0" applyNumberFormat="1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164" fontId="1" fillId="4" borderId="6" xfId="0" applyNumberFormat="1" applyFont="1" applyFill="1" applyBorder="1" applyAlignment="1" applyProtection="1">
      <alignment horizontal="center"/>
      <protection/>
    </xf>
    <xf numFmtId="0" fontId="1" fillId="4" borderId="6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2" fontId="1" fillId="5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/>
    </xf>
    <xf numFmtId="2" fontId="1" fillId="2" borderId="6" xfId="0" applyNumberFormat="1" applyFont="1" applyFill="1" applyBorder="1" applyAlignment="1" applyProtection="1">
      <alignment horizontal="center"/>
      <protection/>
    </xf>
    <xf numFmtId="9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164" fontId="1" fillId="3" borderId="6" xfId="0" applyNumberFormat="1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164" fontId="1" fillId="3" borderId="0" xfId="0" applyNumberFormat="1" applyFont="1" applyFill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left"/>
      <protection/>
    </xf>
    <xf numFmtId="0" fontId="1" fillId="2" borderId="11" xfId="0" applyFont="1" applyFill="1" applyBorder="1" applyAlignment="1" applyProtection="1">
      <alignment horizontal="left"/>
      <protection/>
    </xf>
    <xf numFmtId="0" fontId="1" fillId="2" borderId="12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center"/>
      <protection/>
    </xf>
    <xf numFmtId="0" fontId="2" fillId="3" borderId="14" xfId="0" applyFont="1" applyFill="1" applyBorder="1" applyAlignment="1" applyProtection="1">
      <alignment horizontal="center"/>
      <protection/>
    </xf>
    <xf numFmtId="0" fontId="2" fillId="3" borderId="15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3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/>
      <protection/>
    </xf>
    <xf numFmtId="0" fontId="1" fillId="2" borderId="9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</xdr:row>
      <xdr:rowOff>57150</xdr:rowOff>
    </xdr:from>
    <xdr:to>
      <xdr:col>11</xdr:col>
      <xdr:colOff>28575</xdr:colOff>
      <xdr:row>5</xdr:row>
      <xdr:rowOff>9525</xdr:rowOff>
    </xdr:to>
    <xdr:grpSp>
      <xdr:nvGrpSpPr>
        <xdr:cNvPr id="1" name="Group 35"/>
        <xdr:cNvGrpSpPr>
          <a:grpSpLocks/>
        </xdr:cNvGrpSpPr>
      </xdr:nvGrpSpPr>
      <xdr:grpSpPr>
        <a:xfrm>
          <a:off x="5657850" y="342900"/>
          <a:ext cx="1304925" cy="381000"/>
          <a:chOff x="602" y="170"/>
          <a:chExt cx="137" cy="37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602" y="170"/>
            <a:ext cx="69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8"/>
          <xdr:cNvSpPr>
            <a:spLocks/>
          </xdr:cNvSpPr>
        </xdr:nvSpPr>
        <xdr:spPr>
          <a:xfrm>
            <a:off x="626" y="206"/>
            <a:ext cx="113" cy="0"/>
          </a:xfrm>
          <a:prstGeom prst="line">
            <a:avLst/>
          </a:prstGeom>
          <a:noFill/>
          <a:ln w="28575" cmpd="sng">
            <a:solidFill>
              <a:srgbClr val="00CC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3"/>
          <xdr:cNvSpPr>
            <a:spLocks/>
          </xdr:cNvSpPr>
        </xdr:nvSpPr>
        <xdr:spPr>
          <a:xfrm flipH="1">
            <a:off x="646" y="171"/>
            <a:ext cx="24" cy="27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4"/>
          <xdr:cNvSpPr>
            <a:spLocks/>
          </xdr:cNvSpPr>
        </xdr:nvSpPr>
        <xdr:spPr>
          <a:xfrm flipH="1">
            <a:off x="626" y="179"/>
            <a:ext cx="24" cy="28"/>
          </a:xfrm>
          <a:prstGeom prst="line">
            <a:avLst/>
          </a:prstGeom>
          <a:noFill/>
          <a:ln w="2857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400050</xdr:colOff>
      <xdr:row>4</xdr:row>
      <xdr:rowOff>57150</xdr:rowOff>
    </xdr:from>
    <xdr:to>
      <xdr:col>13</xdr:col>
      <xdr:colOff>361950</xdr:colOff>
      <xdr:row>5</xdr:row>
      <xdr:rowOff>47625</xdr:rowOff>
    </xdr:to>
    <xdr:grpSp>
      <xdr:nvGrpSpPr>
        <xdr:cNvPr id="6" name="Group 51"/>
        <xdr:cNvGrpSpPr>
          <a:grpSpLocks/>
        </xdr:cNvGrpSpPr>
      </xdr:nvGrpSpPr>
      <xdr:grpSpPr>
        <a:xfrm>
          <a:off x="7334250" y="628650"/>
          <a:ext cx="1419225" cy="133350"/>
          <a:chOff x="646" y="178"/>
          <a:chExt cx="149" cy="14"/>
        </a:xfrm>
        <a:solidFill>
          <a:srgbClr val="FFFFFF"/>
        </a:solidFill>
      </xdr:grpSpPr>
      <xdr:sp>
        <xdr:nvSpPr>
          <xdr:cNvPr id="7" name="Line 44"/>
          <xdr:cNvSpPr>
            <a:spLocks/>
          </xdr:cNvSpPr>
        </xdr:nvSpPr>
        <xdr:spPr>
          <a:xfrm>
            <a:off x="646" y="178"/>
            <a:ext cx="8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5"/>
          <xdr:cNvSpPr>
            <a:spLocks/>
          </xdr:cNvSpPr>
        </xdr:nvSpPr>
        <xdr:spPr>
          <a:xfrm flipH="1">
            <a:off x="686" y="182"/>
            <a:ext cx="40" cy="0"/>
          </a:xfrm>
          <a:prstGeom prst="line">
            <a:avLst/>
          </a:prstGeom>
          <a:noFill/>
          <a:ln w="2857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6"/>
          <xdr:cNvSpPr>
            <a:spLocks/>
          </xdr:cNvSpPr>
        </xdr:nvSpPr>
        <xdr:spPr>
          <a:xfrm>
            <a:off x="730" y="178"/>
            <a:ext cx="0" cy="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7"/>
          <xdr:cNvSpPr>
            <a:spLocks/>
          </xdr:cNvSpPr>
        </xdr:nvSpPr>
        <xdr:spPr>
          <a:xfrm>
            <a:off x="693" y="186"/>
            <a:ext cx="38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8"/>
          <xdr:cNvSpPr>
            <a:spLocks/>
          </xdr:cNvSpPr>
        </xdr:nvSpPr>
        <xdr:spPr>
          <a:xfrm>
            <a:off x="686" y="182"/>
            <a:ext cx="1" cy="10"/>
          </a:xfrm>
          <a:prstGeom prst="line">
            <a:avLst/>
          </a:prstGeom>
          <a:noFill/>
          <a:ln w="2857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9"/>
          <xdr:cNvSpPr>
            <a:spLocks/>
          </xdr:cNvSpPr>
        </xdr:nvSpPr>
        <xdr:spPr>
          <a:xfrm>
            <a:off x="685" y="190"/>
            <a:ext cx="110" cy="0"/>
          </a:xfrm>
          <a:prstGeom prst="line">
            <a:avLst/>
          </a:prstGeom>
          <a:noFill/>
          <a:ln w="2857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323850</xdr:colOff>
      <xdr:row>2</xdr:row>
      <xdr:rowOff>114300</xdr:rowOff>
    </xdr:from>
    <xdr:to>
      <xdr:col>13</xdr:col>
      <xdr:colOff>295275</xdr:colOff>
      <xdr:row>3</xdr:row>
      <xdr:rowOff>47625</xdr:rowOff>
    </xdr:to>
    <xdr:sp>
      <xdr:nvSpPr>
        <xdr:cNvPr id="13" name="Line 52"/>
        <xdr:cNvSpPr>
          <a:spLocks/>
        </xdr:cNvSpPr>
      </xdr:nvSpPr>
      <xdr:spPr>
        <a:xfrm>
          <a:off x="7258050" y="400050"/>
          <a:ext cx="142875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</xdr:row>
      <xdr:rowOff>47625</xdr:rowOff>
    </xdr:from>
    <xdr:to>
      <xdr:col>6</xdr:col>
      <xdr:colOff>295275</xdr:colOff>
      <xdr:row>9</xdr:row>
      <xdr:rowOff>104775</xdr:rowOff>
    </xdr:to>
    <xdr:sp>
      <xdr:nvSpPr>
        <xdr:cNvPr id="14" name="Line 55"/>
        <xdr:cNvSpPr>
          <a:spLocks/>
        </xdr:cNvSpPr>
      </xdr:nvSpPr>
      <xdr:spPr>
        <a:xfrm flipV="1">
          <a:off x="4048125" y="762000"/>
          <a:ext cx="0" cy="628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11</xdr:row>
      <xdr:rowOff>38100</xdr:rowOff>
    </xdr:from>
    <xdr:to>
      <xdr:col>6</xdr:col>
      <xdr:colOff>304800</xdr:colOff>
      <xdr:row>16</xdr:row>
      <xdr:rowOff>95250</xdr:rowOff>
    </xdr:to>
    <xdr:sp>
      <xdr:nvSpPr>
        <xdr:cNvPr id="15" name="Line 56"/>
        <xdr:cNvSpPr>
          <a:spLocks/>
        </xdr:cNvSpPr>
      </xdr:nvSpPr>
      <xdr:spPr>
        <a:xfrm>
          <a:off x="4057650" y="160972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34</xdr:row>
      <xdr:rowOff>104775</xdr:rowOff>
    </xdr:from>
    <xdr:to>
      <xdr:col>4</xdr:col>
      <xdr:colOff>200025</xdr:colOff>
      <xdr:row>56</xdr:row>
      <xdr:rowOff>114300</xdr:rowOff>
    </xdr:to>
    <xdr:sp>
      <xdr:nvSpPr>
        <xdr:cNvPr id="16" name="Rectangle 58"/>
        <xdr:cNvSpPr>
          <a:spLocks/>
        </xdr:cNvSpPr>
      </xdr:nvSpPr>
      <xdr:spPr>
        <a:xfrm>
          <a:off x="171450" y="4981575"/>
          <a:ext cx="2562225" cy="3524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Directions:
1- Under Top Diameter put in the hole size
    you want in Inches.
2- Under Bottom Diameter put in the Hole 
    size you want.
3- Change the Start &amp; Angle for the size 
    Length you want.
4- Moving the Degree setting towards 0
    will increase the length. Moving it
    towards 90 will decrease the length.
5- Lay out on a cardboard template. Add
   3/8" to both sides to interconnect the
   2 pieces.
6- Using a Protractor, find the angle
    degree and mark. Draw lines from the
    start position thru the circle area. Cut out 
    the area that is color Red shown above.
7- Bend one of the 3/8 down and the other 
    end up as in the figure above right.</a:t>
          </a:r>
        </a:p>
      </xdr:txBody>
    </xdr:sp>
    <xdr:clientData/>
  </xdr:twoCellAnchor>
  <xdr:twoCellAnchor>
    <xdr:from>
      <xdr:col>4</xdr:col>
      <xdr:colOff>28575</xdr:colOff>
      <xdr:row>5</xdr:row>
      <xdr:rowOff>76200</xdr:rowOff>
    </xdr:from>
    <xdr:to>
      <xdr:col>4</xdr:col>
      <xdr:colOff>257175</xdr:colOff>
      <xdr:row>17</xdr:row>
      <xdr:rowOff>95250</xdr:rowOff>
    </xdr:to>
    <xdr:sp>
      <xdr:nvSpPr>
        <xdr:cNvPr id="17" name="Line 59"/>
        <xdr:cNvSpPr>
          <a:spLocks/>
        </xdr:cNvSpPr>
      </xdr:nvSpPr>
      <xdr:spPr>
        <a:xfrm>
          <a:off x="2562225" y="790575"/>
          <a:ext cx="228600" cy="17335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28</xdr:row>
      <xdr:rowOff>47625</xdr:rowOff>
    </xdr:from>
    <xdr:to>
      <xdr:col>10</xdr:col>
      <xdr:colOff>180975</xdr:colOff>
      <xdr:row>31</xdr:row>
      <xdr:rowOff>9525</xdr:rowOff>
    </xdr:to>
    <xdr:sp>
      <xdr:nvSpPr>
        <xdr:cNvPr id="18" name="Line 70"/>
        <xdr:cNvSpPr>
          <a:spLocks/>
        </xdr:cNvSpPr>
      </xdr:nvSpPr>
      <xdr:spPr>
        <a:xfrm>
          <a:off x="6505575" y="40671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10</xdr:row>
      <xdr:rowOff>76200</xdr:rowOff>
    </xdr:from>
    <xdr:to>
      <xdr:col>12</xdr:col>
      <xdr:colOff>504825</xdr:colOff>
      <xdr:row>15</xdr:row>
      <xdr:rowOff>133350</xdr:rowOff>
    </xdr:to>
    <xdr:sp>
      <xdr:nvSpPr>
        <xdr:cNvPr id="19" name="Line 71"/>
        <xdr:cNvSpPr>
          <a:spLocks/>
        </xdr:cNvSpPr>
      </xdr:nvSpPr>
      <xdr:spPr>
        <a:xfrm flipV="1">
          <a:off x="6810375" y="1504950"/>
          <a:ext cx="12192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17</xdr:row>
      <xdr:rowOff>57150</xdr:rowOff>
    </xdr:from>
    <xdr:to>
      <xdr:col>10</xdr:col>
      <xdr:colOff>123825</xdr:colOff>
      <xdr:row>20</xdr:row>
      <xdr:rowOff>66675</xdr:rowOff>
    </xdr:to>
    <xdr:sp>
      <xdr:nvSpPr>
        <xdr:cNvPr id="20" name="Line 72"/>
        <xdr:cNvSpPr>
          <a:spLocks/>
        </xdr:cNvSpPr>
      </xdr:nvSpPr>
      <xdr:spPr>
        <a:xfrm flipH="1">
          <a:off x="5791200" y="2486025"/>
          <a:ext cx="6572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19</xdr:row>
      <xdr:rowOff>0</xdr:rowOff>
    </xdr:from>
    <xdr:to>
      <xdr:col>9</xdr:col>
      <xdr:colOff>323850</xdr:colOff>
      <xdr:row>22</xdr:row>
      <xdr:rowOff>9525</xdr:rowOff>
    </xdr:to>
    <xdr:sp>
      <xdr:nvSpPr>
        <xdr:cNvPr id="21" name="Line 73"/>
        <xdr:cNvSpPr>
          <a:spLocks/>
        </xdr:cNvSpPr>
      </xdr:nvSpPr>
      <xdr:spPr>
        <a:xfrm flipH="1" flipV="1">
          <a:off x="5648325" y="2714625"/>
          <a:ext cx="257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9</xdr:row>
      <xdr:rowOff>123825</xdr:rowOff>
    </xdr:from>
    <xdr:to>
      <xdr:col>12</xdr:col>
      <xdr:colOff>647700</xdr:colOff>
      <xdr:row>11</xdr:row>
      <xdr:rowOff>76200</xdr:rowOff>
    </xdr:to>
    <xdr:sp>
      <xdr:nvSpPr>
        <xdr:cNvPr id="22" name="Line 74"/>
        <xdr:cNvSpPr>
          <a:spLocks/>
        </xdr:cNvSpPr>
      </xdr:nvSpPr>
      <xdr:spPr>
        <a:xfrm flipH="1" flipV="1">
          <a:off x="8010525" y="1409700"/>
          <a:ext cx="161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21</xdr:row>
      <xdr:rowOff>95250</xdr:rowOff>
    </xdr:from>
    <xdr:to>
      <xdr:col>10</xdr:col>
      <xdr:colOff>66675</xdr:colOff>
      <xdr:row>25</xdr:row>
      <xdr:rowOff>104775</xdr:rowOff>
    </xdr:to>
    <xdr:sp>
      <xdr:nvSpPr>
        <xdr:cNvPr id="23" name="Line 75"/>
        <xdr:cNvSpPr>
          <a:spLocks/>
        </xdr:cNvSpPr>
      </xdr:nvSpPr>
      <xdr:spPr>
        <a:xfrm flipH="1" flipV="1">
          <a:off x="6096000" y="3095625"/>
          <a:ext cx="2952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18</xdr:row>
      <xdr:rowOff>85725</xdr:rowOff>
    </xdr:from>
    <xdr:to>
      <xdr:col>13</xdr:col>
      <xdr:colOff>266700</xdr:colOff>
      <xdr:row>18</xdr:row>
      <xdr:rowOff>85725</xdr:rowOff>
    </xdr:to>
    <xdr:sp>
      <xdr:nvSpPr>
        <xdr:cNvPr id="24" name="Line 79"/>
        <xdr:cNvSpPr>
          <a:spLocks/>
        </xdr:cNvSpPr>
      </xdr:nvSpPr>
      <xdr:spPr>
        <a:xfrm>
          <a:off x="8343900" y="2657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20</xdr:row>
      <xdr:rowOff>114300</xdr:rowOff>
    </xdr:from>
    <xdr:to>
      <xdr:col>11</xdr:col>
      <xdr:colOff>533400</xdr:colOff>
      <xdr:row>23</xdr:row>
      <xdr:rowOff>47625</xdr:rowOff>
    </xdr:to>
    <xdr:sp>
      <xdr:nvSpPr>
        <xdr:cNvPr id="25" name="Line 80"/>
        <xdr:cNvSpPr>
          <a:spLocks/>
        </xdr:cNvSpPr>
      </xdr:nvSpPr>
      <xdr:spPr>
        <a:xfrm flipH="1" flipV="1">
          <a:off x="6610350" y="297180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0</xdr:rowOff>
    </xdr:from>
    <xdr:to>
      <xdr:col>12</xdr:col>
      <xdr:colOff>19050</xdr:colOff>
      <xdr:row>30</xdr:row>
      <xdr:rowOff>28575</xdr:rowOff>
    </xdr:to>
    <xdr:sp>
      <xdr:nvSpPr>
        <xdr:cNvPr id="26" name="Line 81"/>
        <xdr:cNvSpPr>
          <a:spLocks/>
        </xdr:cNvSpPr>
      </xdr:nvSpPr>
      <xdr:spPr>
        <a:xfrm flipH="1">
          <a:off x="6962775" y="3429000"/>
          <a:ext cx="581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66675</xdr:rowOff>
    </xdr:from>
    <xdr:to>
      <xdr:col>11</xdr:col>
      <xdr:colOff>314325</xdr:colOff>
      <xdr:row>34</xdr:row>
      <xdr:rowOff>66675</xdr:rowOff>
    </xdr:to>
    <xdr:sp>
      <xdr:nvSpPr>
        <xdr:cNvPr id="27" name="Line 83"/>
        <xdr:cNvSpPr>
          <a:spLocks/>
        </xdr:cNvSpPr>
      </xdr:nvSpPr>
      <xdr:spPr>
        <a:xfrm>
          <a:off x="5657850" y="49434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66675</xdr:rowOff>
    </xdr:from>
    <xdr:to>
      <xdr:col>7</xdr:col>
      <xdr:colOff>581025</xdr:colOff>
      <xdr:row>34</xdr:row>
      <xdr:rowOff>66675</xdr:rowOff>
    </xdr:to>
    <xdr:sp>
      <xdr:nvSpPr>
        <xdr:cNvPr id="28" name="Line 84"/>
        <xdr:cNvSpPr>
          <a:spLocks/>
        </xdr:cNvSpPr>
      </xdr:nvSpPr>
      <xdr:spPr>
        <a:xfrm flipH="1">
          <a:off x="4476750" y="49434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30</xdr:row>
      <xdr:rowOff>104775</xdr:rowOff>
    </xdr:from>
    <xdr:to>
      <xdr:col>11</xdr:col>
      <xdr:colOff>333375</xdr:colOff>
      <xdr:row>35</xdr:row>
      <xdr:rowOff>85725</xdr:rowOff>
    </xdr:to>
    <xdr:sp>
      <xdr:nvSpPr>
        <xdr:cNvPr id="29" name="Line 85"/>
        <xdr:cNvSpPr>
          <a:spLocks/>
        </xdr:cNvSpPr>
      </xdr:nvSpPr>
      <xdr:spPr>
        <a:xfrm flipH="1" flipV="1">
          <a:off x="7267575" y="44100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34</xdr:row>
      <xdr:rowOff>76200</xdr:rowOff>
    </xdr:from>
    <xdr:to>
      <xdr:col>13</xdr:col>
      <xdr:colOff>619125</xdr:colOff>
      <xdr:row>34</xdr:row>
      <xdr:rowOff>76200</xdr:rowOff>
    </xdr:to>
    <xdr:sp>
      <xdr:nvSpPr>
        <xdr:cNvPr id="30" name="Line 90"/>
        <xdr:cNvSpPr>
          <a:spLocks/>
        </xdr:cNvSpPr>
      </xdr:nvSpPr>
      <xdr:spPr>
        <a:xfrm>
          <a:off x="8458200" y="49530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34</xdr:row>
      <xdr:rowOff>76200</xdr:rowOff>
    </xdr:from>
    <xdr:to>
      <xdr:col>12</xdr:col>
      <xdr:colOff>466725</xdr:colOff>
      <xdr:row>34</xdr:row>
      <xdr:rowOff>76200</xdr:rowOff>
    </xdr:to>
    <xdr:sp>
      <xdr:nvSpPr>
        <xdr:cNvPr id="31" name="Line 91"/>
        <xdr:cNvSpPr>
          <a:spLocks/>
        </xdr:cNvSpPr>
      </xdr:nvSpPr>
      <xdr:spPr>
        <a:xfrm flipH="1" flipV="1">
          <a:off x="7277100" y="4953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15</xdr:row>
      <xdr:rowOff>85725</xdr:rowOff>
    </xdr:from>
    <xdr:to>
      <xdr:col>5</xdr:col>
      <xdr:colOff>38100</xdr:colOff>
      <xdr:row>18</xdr:row>
      <xdr:rowOff>47625</xdr:rowOff>
    </xdr:to>
    <xdr:sp>
      <xdr:nvSpPr>
        <xdr:cNvPr id="32" name="Line 92"/>
        <xdr:cNvSpPr>
          <a:spLocks/>
        </xdr:cNvSpPr>
      </xdr:nvSpPr>
      <xdr:spPr>
        <a:xfrm flipV="1">
          <a:off x="3067050" y="2228850"/>
          <a:ext cx="114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15</xdr:row>
      <xdr:rowOff>95250</xdr:rowOff>
    </xdr:from>
    <xdr:to>
      <xdr:col>4</xdr:col>
      <xdr:colOff>85725</xdr:colOff>
      <xdr:row>18</xdr:row>
      <xdr:rowOff>57150</xdr:rowOff>
    </xdr:to>
    <xdr:sp>
      <xdr:nvSpPr>
        <xdr:cNvPr id="33" name="Line 93"/>
        <xdr:cNvSpPr>
          <a:spLocks/>
        </xdr:cNvSpPr>
      </xdr:nvSpPr>
      <xdr:spPr>
        <a:xfrm flipH="1" flipV="1">
          <a:off x="2514600" y="2238375"/>
          <a:ext cx="104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47625</xdr:rowOff>
    </xdr:from>
    <xdr:to>
      <xdr:col>1</xdr:col>
      <xdr:colOff>276225</xdr:colOff>
      <xdr:row>21</xdr:row>
      <xdr:rowOff>114300</xdr:rowOff>
    </xdr:to>
    <xdr:sp>
      <xdr:nvSpPr>
        <xdr:cNvPr id="34" name="Line 96"/>
        <xdr:cNvSpPr>
          <a:spLocks/>
        </xdr:cNvSpPr>
      </xdr:nvSpPr>
      <xdr:spPr>
        <a:xfrm>
          <a:off x="981075" y="26193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14</xdr:row>
      <xdr:rowOff>47625</xdr:rowOff>
    </xdr:from>
    <xdr:to>
      <xdr:col>1</xdr:col>
      <xdr:colOff>295275</xdr:colOff>
      <xdr:row>16</xdr:row>
      <xdr:rowOff>76200</xdr:rowOff>
    </xdr:to>
    <xdr:sp>
      <xdr:nvSpPr>
        <xdr:cNvPr id="35" name="Line 97"/>
        <xdr:cNvSpPr>
          <a:spLocks/>
        </xdr:cNvSpPr>
      </xdr:nvSpPr>
      <xdr:spPr>
        <a:xfrm flipH="1" flipV="1">
          <a:off x="1000125" y="20478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123825</xdr:rowOff>
    </xdr:from>
    <xdr:to>
      <xdr:col>4</xdr:col>
      <xdr:colOff>323850</xdr:colOff>
      <xdr:row>9</xdr:row>
      <xdr:rowOff>114300</xdr:rowOff>
    </xdr:to>
    <xdr:sp>
      <xdr:nvSpPr>
        <xdr:cNvPr id="36" name="Line 98"/>
        <xdr:cNvSpPr>
          <a:spLocks/>
        </xdr:cNvSpPr>
      </xdr:nvSpPr>
      <xdr:spPr>
        <a:xfrm flipH="1">
          <a:off x="2676525" y="1266825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0</xdr:rowOff>
    </xdr:from>
    <xdr:to>
      <xdr:col>3</xdr:col>
      <xdr:colOff>9525</xdr:colOff>
      <xdr:row>5</xdr:row>
      <xdr:rowOff>0</xdr:rowOff>
    </xdr:to>
    <xdr:sp>
      <xdr:nvSpPr>
        <xdr:cNvPr id="37" name="Line 100"/>
        <xdr:cNvSpPr>
          <a:spLocks/>
        </xdr:cNvSpPr>
      </xdr:nvSpPr>
      <xdr:spPr>
        <a:xfrm flipH="1" flipV="1">
          <a:off x="1647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14</xdr:row>
      <xdr:rowOff>104775</xdr:rowOff>
    </xdr:from>
    <xdr:to>
      <xdr:col>3</xdr:col>
      <xdr:colOff>28575</xdr:colOff>
      <xdr:row>14</xdr:row>
      <xdr:rowOff>104775</xdr:rowOff>
    </xdr:to>
    <xdr:sp>
      <xdr:nvSpPr>
        <xdr:cNvPr id="38" name="Line 101"/>
        <xdr:cNvSpPr>
          <a:spLocks/>
        </xdr:cNvSpPr>
      </xdr:nvSpPr>
      <xdr:spPr>
        <a:xfrm flipH="1">
          <a:off x="1638300" y="2105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47625</xdr:rowOff>
    </xdr:from>
    <xdr:to>
      <xdr:col>3</xdr:col>
      <xdr:colOff>28575</xdr:colOff>
      <xdr:row>14</xdr:row>
      <xdr:rowOff>104775</xdr:rowOff>
    </xdr:to>
    <xdr:sp>
      <xdr:nvSpPr>
        <xdr:cNvPr id="39" name="Line 102"/>
        <xdr:cNvSpPr>
          <a:spLocks/>
        </xdr:cNvSpPr>
      </xdr:nvSpPr>
      <xdr:spPr>
        <a:xfrm flipV="1">
          <a:off x="1952625" y="3333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47625</xdr:rowOff>
    </xdr:from>
    <xdr:to>
      <xdr:col>3</xdr:col>
      <xdr:colOff>28575</xdr:colOff>
      <xdr:row>2</xdr:row>
      <xdr:rowOff>47625</xdr:rowOff>
    </xdr:to>
    <xdr:sp>
      <xdr:nvSpPr>
        <xdr:cNvPr id="40" name="Line 103"/>
        <xdr:cNvSpPr>
          <a:spLocks/>
        </xdr:cNvSpPr>
      </xdr:nvSpPr>
      <xdr:spPr>
        <a:xfrm flipH="1">
          <a:off x="1362075" y="333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21</xdr:row>
      <xdr:rowOff>47625</xdr:rowOff>
    </xdr:from>
    <xdr:to>
      <xdr:col>5</xdr:col>
      <xdr:colOff>85725</xdr:colOff>
      <xdr:row>33</xdr:row>
      <xdr:rowOff>57150</xdr:rowOff>
    </xdr:to>
    <xdr:sp>
      <xdr:nvSpPr>
        <xdr:cNvPr id="41" name="TextBox 104"/>
        <xdr:cNvSpPr txBox="1">
          <a:spLocks noChangeArrowheads="1"/>
        </xdr:cNvSpPr>
      </xdr:nvSpPr>
      <xdr:spPr>
        <a:xfrm>
          <a:off x="1800225" y="3048000"/>
          <a:ext cx="14287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
You can make hole slightly smaller as this hole helps keep funnel shape pushed up against top of can for a seal.</a:t>
          </a:r>
        </a:p>
      </xdr:txBody>
    </xdr:sp>
    <xdr:clientData/>
  </xdr:twoCellAnchor>
  <xdr:twoCellAnchor>
    <xdr:from>
      <xdr:col>1</xdr:col>
      <xdr:colOff>304800</xdr:colOff>
      <xdr:row>19</xdr:row>
      <xdr:rowOff>19050</xdr:rowOff>
    </xdr:from>
    <xdr:to>
      <xdr:col>3</xdr:col>
      <xdr:colOff>0</xdr:colOff>
      <xdr:row>21</xdr:row>
      <xdr:rowOff>19050</xdr:rowOff>
    </xdr:to>
    <xdr:sp>
      <xdr:nvSpPr>
        <xdr:cNvPr id="42" name="Line 106"/>
        <xdr:cNvSpPr>
          <a:spLocks/>
        </xdr:cNvSpPr>
      </xdr:nvSpPr>
      <xdr:spPr>
        <a:xfrm flipH="1" flipV="1">
          <a:off x="1009650" y="2733675"/>
          <a:ext cx="914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0</xdr:rowOff>
    </xdr:from>
    <xdr:to>
      <xdr:col>7</xdr:col>
      <xdr:colOff>104775</xdr:colOff>
      <xdr:row>35</xdr:row>
      <xdr:rowOff>19050</xdr:rowOff>
    </xdr:to>
    <xdr:sp>
      <xdr:nvSpPr>
        <xdr:cNvPr id="43" name="Line 108"/>
        <xdr:cNvSpPr>
          <a:spLocks/>
        </xdr:cNvSpPr>
      </xdr:nvSpPr>
      <xdr:spPr>
        <a:xfrm>
          <a:off x="4467225" y="44481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628650</xdr:colOff>
      <xdr:row>31</xdr:row>
      <xdr:rowOff>57150</xdr:rowOff>
    </xdr:from>
    <xdr:to>
      <xdr:col>13</xdr:col>
      <xdr:colOff>628650</xdr:colOff>
      <xdr:row>35</xdr:row>
      <xdr:rowOff>19050</xdr:rowOff>
    </xdr:to>
    <xdr:sp>
      <xdr:nvSpPr>
        <xdr:cNvPr id="44" name="Line 109"/>
        <xdr:cNvSpPr>
          <a:spLocks/>
        </xdr:cNvSpPr>
      </xdr:nvSpPr>
      <xdr:spPr>
        <a:xfrm>
          <a:off x="9020175" y="45053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33</xdr:row>
      <xdr:rowOff>66675</xdr:rowOff>
    </xdr:from>
    <xdr:to>
      <xdr:col>7</xdr:col>
      <xdr:colOff>581025</xdr:colOff>
      <xdr:row>33</xdr:row>
      <xdr:rowOff>66675</xdr:rowOff>
    </xdr:to>
    <xdr:sp>
      <xdr:nvSpPr>
        <xdr:cNvPr id="45" name="Line 111"/>
        <xdr:cNvSpPr>
          <a:spLocks/>
        </xdr:cNvSpPr>
      </xdr:nvSpPr>
      <xdr:spPr>
        <a:xfrm flipH="1">
          <a:off x="4476750" y="4800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66675</xdr:rowOff>
    </xdr:from>
    <xdr:to>
      <xdr:col>7</xdr:col>
      <xdr:colOff>590550</xdr:colOff>
      <xdr:row>32</xdr:row>
      <xdr:rowOff>66675</xdr:rowOff>
    </xdr:to>
    <xdr:sp>
      <xdr:nvSpPr>
        <xdr:cNvPr id="46" name="Line 112"/>
        <xdr:cNvSpPr>
          <a:spLocks/>
        </xdr:cNvSpPr>
      </xdr:nvSpPr>
      <xdr:spPr>
        <a:xfrm flipH="1">
          <a:off x="448627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33</xdr:row>
      <xdr:rowOff>66675</xdr:rowOff>
    </xdr:from>
    <xdr:to>
      <xdr:col>13</xdr:col>
      <xdr:colOff>609600</xdr:colOff>
      <xdr:row>33</xdr:row>
      <xdr:rowOff>66675</xdr:rowOff>
    </xdr:to>
    <xdr:sp>
      <xdr:nvSpPr>
        <xdr:cNvPr id="47" name="Line 113"/>
        <xdr:cNvSpPr>
          <a:spLocks/>
        </xdr:cNvSpPr>
      </xdr:nvSpPr>
      <xdr:spPr>
        <a:xfrm>
          <a:off x="5648325" y="48006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685800</xdr:colOff>
      <xdr:row>31</xdr:row>
      <xdr:rowOff>76200</xdr:rowOff>
    </xdr:from>
    <xdr:to>
      <xdr:col>9</xdr:col>
      <xdr:colOff>685800</xdr:colOff>
      <xdr:row>33</xdr:row>
      <xdr:rowOff>0</xdr:rowOff>
    </xdr:to>
    <xdr:sp>
      <xdr:nvSpPr>
        <xdr:cNvPr id="48" name="Line 114"/>
        <xdr:cNvSpPr>
          <a:spLocks/>
        </xdr:cNvSpPr>
      </xdr:nvSpPr>
      <xdr:spPr>
        <a:xfrm>
          <a:off x="6267450" y="45243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32</xdr:row>
      <xdr:rowOff>76200</xdr:rowOff>
    </xdr:from>
    <xdr:to>
      <xdr:col>9</xdr:col>
      <xdr:colOff>666750</xdr:colOff>
      <xdr:row>32</xdr:row>
      <xdr:rowOff>76200</xdr:rowOff>
    </xdr:to>
    <xdr:sp>
      <xdr:nvSpPr>
        <xdr:cNvPr id="49" name="Line 115"/>
        <xdr:cNvSpPr>
          <a:spLocks/>
        </xdr:cNvSpPr>
      </xdr:nvSpPr>
      <xdr:spPr>
        <a:xfrm>
          <a:off x="5638800" y="46672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4</xdr:row>
      <xdr:rowOff>76200</xdr:rowOff>
    </xdr:from>
    <xdr:to>
      <xdr:col>5</xdr:col>
      <xdr:colOff>561975</xdr:colOff>
      <xdr:row>4</xdr:row>
      <xdr:rowOff>76200</xdr:rowOff>
    </xdr:to>
    <xdr:sp>
      <xdr:nvSpPr>
        <xdr:cNvPr id="50" name="Line 116"/>
        <xdr:cNvSpPr>
          <a:spLocks/>
        </xdr:cNvSpPr>
      </xdr:nvSpPr>
      <xdr:spPr>
        <a:xfrm flipH="1">
          <a:off x="3486150" y="647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17</xdr:row>
      <xdr:rowOff>76200</xdr:rowOff>
    </xdr:from>
    <xdr:to>
      <xdr:col>5</xdr:col>
      <xdr:colOff>552450</xdr:colOff>
      <xdr:row>17</xdr:row>
      <xdr:rowOff>76200</xdr:rowOff>
    </xdr:to>
    <xdr:sp>
      <xdr:nvSpPr>
        <xdr:cNvPr id="51" name="Line 117"/>
        <xdr:cNvSpPr>
          <a:spLocks/>
        </xdr:cNvSpPr>
      </xdr:nvSpPr>
      <xdr:spPr>
        <a:xfrm flipH="1">
          <a:off x="3009900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66675</xdr:colOff>
      <xdr:row>11</xdr:row>
      <xdr:rowOff>114300</xdr:rowOff>
    </xdr:from>
    <xdr:to>
      <xdr:col>14</xdr:col>
      <xdr:colOff>133350</xdr:colOff>
      <xdr:row>31</xdr:row>
      <xdr:rowOff>47625</xdr:rowOff>
    </xdr:to>
    <xdr:pic>
      <xdr:nvPicPr>
        <xdr:cNvPr id="5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685925"/>
          <a:ext cx="49625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133350</xdr:colOff>
      <xdr:row>36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588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19</xdr:row>
      <xdr:rowOff>0</xdr:rowOff>
    </xdr:from>
    <xdr:to>
      <xdr:col>5</xdr:col>
      <xdr:colOff>28575</xdr:colOff>
      <xdr:row>29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076575"/>
          <a:ext cx="1981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showGridLines="0" tabSelected="1" workbookViewId="0" topLeftCell="A1">
      <selection activeCell="G32" sqref="G32"/>
    </sheetView>
  </sheetViews>
  <sheetFormatPr defaultColWidth="9.140625" defaultRowHeight="12.75"/>
  <cols>
    <col min="1" max="1" width="10.57421875" style="1" customWidth="1"/>
    <col min="2" max="9" width="9.140625" style="1" customWidth="1"/>
    <col min="10" max="10" width="11.140625" style="1" customWidth="1"/>
    <col min="11" max="11" width="9.140625" style="1" customWidth="1"/>
    <col min="12" max="12" width="8.8515625" style="1" customWidth="1"/>
    <col min="13" max="15" width="13.00390625" style="1" customWidth="1"/>
    <col min="16" max="18" width="9.140625" style="1" customWidth="1"/>
    <col min="19" max="19" width="9.7109375" style="1" customWidth="1"/>
    <col min="20" max="20" width="11.28125" style="1" customWidth="1"/>
    <col min="21" max="16384" width="9.140625" style="1" customWidth="1"/>
  </cols>
  <sheetData>
    <row r="1" spans="7:10" ht="11.25">
      <c r="G1" s="35" t="s">
        <v>11</v>
      </c>
      <c r="H1" s="35"/>
      <c r="I1" s="35"/>
      <c r="J1" s="35"/>
    </row>
    <row r="2" spans="2:13" ht="11.25">
      <c r="B2" s="8" t="s">
        <v>22</v>
      </c>
      <c r="M2" s="8" t="s">
        <v>26</v>
      </c>
    </row>
    <row r="3" ht="11.25" customHeight="1">
      <c r="B3" s="18">
        <v>6.875</v>
      </c>
    </row>
    <row r="4" spans="7:8" ht="11.25">
      <c r="G4" s="27" t="s">
        <v>10</v>
      </c>
      <c r="H4" s="26" t="s">
        <v>19</v>
      </c>
    </row>
    <row r="5" spans="7:21" ht="11.25" customHeight="1">
      <c r="G5" s="18">
        <v>6</v>
      </c>
      <c r="H5" s="28" t="s">
        <v>20</v>
      </c>
      <c r="P5" s="8"/>
      <c r="U5" s="8"/>
    </row>
    <row r="6" spans="16:21" ht="11.25">
      <c r="P6" s="8"/>
      <c r="U6" s="8"/>
    </row>
    <row r="7" spans="10:19" ht="11.25">
      <c r="J7" s="1" t="s">
        <v>24</v>
      </c>
      <c r="M7" s="1" t="s">
        <v>25</v>
      </c>
      <c r="S7" s="8"/>
    </row>
    <row r="8" ht="11.25"/>
    <row r="9" ht="11.25">
      <c r="E9" s="8" t="s">
        <v>27</v>
      </c>
    </row>
    <row r="10" ht="11.25">
      <c r="B10" s="8" t="s">
        <v>31</v>
      </c>
    </row>
    <row r="11" ht="11.25">
      <c r="G11" s="21">
        <f>SUM(M70)</f>
        <v>9</v>
      </c>
    </row>
    <row r="12" spans="10:15" ht="11.25">
      <c r="J12" s="8"/>
      <c r="K12" s="8"/>
      <c r="L12" s="8"/>
      <c r="M12" s="8"/>
      <c r="N12" s="8"/>
      <c r="O12" s="8"/>
    </row>
    <row r="13" ht="11.25"/>
    <row r="14" ht="11.25">
      <c r="I14" s="23"/>
    </row>
    <row r="15" ht="11.25"/>
    <row r="16" ht="11.25"/>
    <row r="17" spans="8:11" ht="11.25">
      <c r="H17" s="7"/>
      <c r="K17" s="25">
        <f>SUM(M70)</f>
        <v>9</v>
      </c>
    </row>
    <row r="18" spans="1:11" ht="11.25">
      <c r="A18" s="8" t="s">
        <v>23</v>
      </c>
      <c r="B18" s="22">
        <f>SUM(M72)</f>
        <v>2.944444444444444</v>
      </c>
      <c r="C18" s="1" t="s">
        <v>30</v>
      </c>
      <c r="G18" s="18">
        <v>2</v>
      </c>
      <c r="H18" s="29" t="s">
        <v>21</v>
      </c>
      <c r="K18" s="8"/>
    </row>
    <row r="19" ht="11.25">
      <c r="M19" s="1" t="s">
        <v>15</v>
      </c>
    </row>
    <row r="20" ht="11.25">
      <c r="E20" s="22">
        <f>DEGREES(ATAN(I33/I34))</f>
        <v>18.43494882292201</v>
      </c>
    </row>
    <row r="21" ht="11.25">
      <c r="E21" s="8" t="s">
        <v>12</v>
      </c>
    </row>
    <row r="22" ht="11.25"/>
    <row r="23" ht="11.25"/>
    <row r="24" ht="11.25">
      <c r="M24" s="1" t="s">
        <v>16</v>
      </c>
    </row>
    <row r="25" spans="11:12" ht="12.75" customHeight="1">
      <c r="K25" s="42"/>
      <c r="L25" s="42"/>
    </row>
    <row r="26" ht="11.25">
      <c r="B26" s="8" t="s">
        <v>32</v>
      </c>
    </row>
    <row r="27" ht="11.25">
      <c r="K27" s="1" t="s">
        <v>13</v>
      </c>
    </row>
    <row r="28" ht="11.25">
      <c r="K28" s="1" t="s">
        <v>14</v>
      </c>
    </row>
    <row r="29" spans="7:17" ht="11.25">
      <c r="G29" s="26" t="s">
        <v>12</v>
      </c>
      <c r="J29" s="7"/>
      <c r="M29" s="7"/>
      <c r="N29" s="7"/>
      <c r="Q29" s="17"/>
    </row>
    <row r="30" spans="7:14" ht="11.25">
      <c r="G30" s="20">
        <v>80</v>
      </c>
      <c r="I30" s="24"/>
      <c r="J30" s="7"/>
      <c r="M30" s="7"/>
      <c r="N30" s="7"/>
    </row>
    <row r="31" ht="11.25"/>
    <row r="32" ht="11.25"/>
    <row r="33" ht="11.25">
      <c r="I33" s="7">
        <f>SUM(S67)</f>
        <v>4.5</v>
      </c>
    </row>
    <row r="34" spans="9:19" ht="11.25">
      <c r="I34" s="7">
        <f>SUM(S66)</f>
        <v>13.5</v>
      </c>
      <c r="S34" s="8"/>
    </row>
    <row r="35" spans="8:19" ht="11.25">
      <c r="H35" s="30"/>
      <c r="I35" s="31">
        <f>SUM(S66-B3)</f>
        <v>6.625</v>
      </c>
      <c r="J35" s="30"/>
      <c r="K35" s="30"/>
      <c r="L35" s="30"/>
      <c r="M35" s="30">
        <f>SUM(B3)</f>
        <v>6.875</v>
      </c>
      <c r="N35" s="30"/>
      <c r="S35" s="8"/>
    </row>
    <row r="36" spans="8:16" ht="11.25">
      <c r="H36" s="41" t="s">
        <v>29</v>
      </c>
      <c r="I36" s="41"/>
      <c r="J36" s="41"/>
      <c r="K36" s="41"/>
      <c r="L36" s="30"/>
      <c r="M36" s="41" t="s">
        <v>28</v>
      </c>
      <c r="N36" s="41"/>
      <c r="P36" s="23"/>
    </row>
    <row r="65" spans="18:20" ht="12" hidden="1" thickBot="1">
      <c r="R65" s="3" t="s">
        <v>8</v>
      </c>
      <c r="S65" s="4" t="s">
        <v>5</v>
      </c>
      <c r="T65" s="5" t="s">
        <v>2</v>
      </c>
    </row>
    <row r="66" spans="10:20" ht="11.25" hidden="1">
      <c r="J66" s="36" t="s">
        <v>9</v>
      </c>
      <c r="K66" s="37"/>
      <c r="L66" s="38"/>
      <c r="M66" s="2" t="s">
        <v>2</v>
      </c>
      <c r="R66" s="9">
        <f>SUM(M67/(G30/360))</f>
        <v>84.82293</v>
      </c>
      <c r="S66" s="10">
        <f>SUM(R66/3.14159)/2</f>
        <v>13.5</v>
      </c>
      <c r="T66" s="6">
        <f>SUM(R66/360)*G30</f>
        <v>18.84954</v>
      </c>
    </row>
    <row r="67" spans="10:20" ht="12" hidden="1" thickBot="1">
      <c r="J67" s="39" t="s">
        <v>0</v>
      </c>
      <c r="K67" s="34"/>
      <c r="L67" s="18"/>
      <c r="M67" s="6">
        <f>SUM(G5*3.14159)</f>
        <v>18.849539999999998</v>
      </c>
      <c r="R67" s="12">
        <f>SUM(M68/(G30/360))</f>
        <v>28.27431</v>
      </c>
      <c r="S67" s="13">
        <f>SUM(R67/3.14159)/2</f>
        <v>4.5</v>
      </c>
      <c r="T67" s="11">
        <f>SUM(R67/360)*G30</f>
        <v>6.283180000000001</v>
      </c>
    </row>
    <row r="68" spans="10:13" ht="12" hidden="1" thickBot="1">
      <c r="J68" s="43" t="s">
        <v>1</v>
      </c>
      <c r="K68" s="44"/>
      <c r="L68" s="19"/>
      <c r="M68" s="11">
        <f>SUM(G18*3.14159)</f>
        <v>6.28318</v>
      </c>
    </row>
    <row r="69" spans="10:13" ht="11.25" hidden="1">
      <c r="J69" s="14" t="s">
        <v>7</v>
      </c>
      <c r="K69" s="14" t="s">
        <v>3</v>
      </c>
      <c r="L69" s="14" t="s">
        <v>4</v>
      </c>
      <c r="M69" s="14" t="s">
        <v>6</v>
      </c>
    </row>
    <row r="70" spans="10:13" ht="11.25" hidden="1">
      <c r="J70" s="20"/>
      <c r="K70" s="15"/>
      <c r="L70" s="15"/>
      <c r="M70" s="16">
        <f>SUM(S66-S67)</f>
        <v>9</v>
      </c>
    </row>
    <row r="71" spans="10:13" ht="11.25" hidden="1">
      <c r="J71" s="40" t="s">
        <v>17</v>
      </c>
      <c r="K71" s="40"/>
      <c r="L71" s="40"/>
      <c r="M71" s="18">
        <v>6.875</v>
      </c>
    </row>
    <row r="72" spans="10:13" ht="11.25" hidden="1">
      <c r="J72" s="32" t="s">
        <v>18</v>
      </c>
      <c r="K72" s="33"/>
      <c r="L72" s="34"/>
      <c r="M72" s="10">
        <f>SUM((((G30/360)*2)*3.14159)*(I35)/3.14159)</f>
        <v>2.944444444444444</v>
      </c>
    </row>
    <row r="73" ht="11.25" hidden="1"/>
    <row r="74" ht="11.25" hidden="1">
      <c r="J74" s="10">
        <f>SUM((G30/360)*2)</f>
        <v>0.4444444444444444</v>
      </c>
    </row>
    <row r="75" ht="11.25" hidden="1">
      <c r="J75" s="10">
        <f>SUM((J74)*3.14159)</f>
        <v>1.396262222222222</v>
      </c>
    </row>
    <row r="76" ht="11.25" hidden="1">
      <c r="J76" s="10">
        <f>SUM((J75*B3))/3.14259</f>
        <v>3.054583250687419</v>
      </c>
    </row>
  </sheetData>
  <sheetProtection sheet="1" objects="1" scenarios="1"/>
  <mergeCells count="9">
    <mergeCell ref="M36:N36"/>
    <mergeCell ref="H36:K36"/>
    <mergeCell ref="K25:L25"/>
    <mergeCell ref="J68:K68"/>
    <mergeCell ref="J72:L72"/>
    <mergeCell ref="G1:J1"/>
    <mergeCell ref="J66:L66"/>
    <mergeCell ref="J67:K67"/>
    <mergeCell ref="J71:L71"/>
  </mergeCells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Visio.Drawing.6" shapeId="16085199" r:id="rId1"/>
    <oleObject progId="Visio.Drawing.6" shapeId="4929548" r:id="rId2"/>
    <oleObject progId="Visio.Drawing.6" shapeId="496826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7" sqref="K7"/>
    </sheetView>
  </sheetViews>
  <sheetFormatPr defaultColWidth="9.140625" defaultRowHeight="12.75"/>
  <sheetData/>
  <sheetProtection sheet="1" objects="1" scenarios="1"/>
  <printOptions/>
  <pageMargins left="0.75" right="0.75" top="1" bottom="1" header="0.5" footer="0.5"/>
  <pageSetup orientation="portrait" paperSize="9"/>
  <legacyDrawing r:id="rId2"/>
  <oleObjects>
    <oleObject progId="Visio.Drawing.6" shapeId="102953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Visio.Drawing.6" shapeId="28925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Smith</dc:creator>
  <cp:keywords/>
  <dc:description/>
  <cp:lastModifiedBy>Ken Smith</cp:lastModifiedBy>
  <dcterms:created xsi:type="dcterms:W3CDTF">2005-12-18T11:39:48Z</dcterms:created>
  <dcterms:modified xsi:type="dcterms:W3CDTF">2005-12-27T13:00:56Z</dcterms:modified>
  <cp:category/>
  <cp:version/>
  <cp:contentType/>
  <cp:contentStatus/>
</cp:coreProperties>
</file>